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DELL\Desktop\DOC TRABAJO MT\NOVIEMBRE 2024\NOVIEMBRE 26\"/>
    </mc:Choice>
  </mc:AlternateContent>
  <xr:revisionPtr revIDLastSave="0" documentId="13_ncr:1_{59DB3183-8B81-4BE0-990D-9194BFD11FDB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Hoja1" sheetId="1" state="hidden" r:id="rId1"/>
    <sheet name="DIST REC 2025 MT" sheetId="2" r:id="rId2"/>
  </sheets>
  <definedNames>
    <definedName name="_xlnm._FilterDatabase" localSheetId="0" hidden="1">Hoja1!$A$2:$L$30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2" l="1"/>
  <c r="C4" i="2"/>
  <c r="E27" i="1"/>
  <c r="E30" i="1" s="1"/>
  <c r="H4" i="1"/>
  <c r="H5" i="1"/>
  <c r="H6" i="1"/>
  <c r="H7" i="1"/>
  <c r="H8" i="1"/>
  <c r="H9" i="1"/>
  <c r="H10" i="1"/>
  <c r="H11" i="1"/>
  <c r="H12" i="1"/>
  <c r="H13" i="1"/>
  <c r="H14" i="1"/>
  <c r="H15" i="1"/>
  <c r="H17" i="1"/>
  <c r="H18" i="1"/>
  <c r="H19" i="1"/>
  <c r="H20" i="1"/>
  <c r="H21" i="1"/>
  <c r="H22" i="1"/>
  <c r="H3" i="1"/>
  <c r="G26" i="1"/>
  <c r="H26" i="1" s="1"/>
  <c r="H25" i="1"/>
  <c r="G24" i="1"/>
  <c r="H24" i="1" s="1"/>
  <c r="G23" i="1"/>
  <c r="H23" i="1" s="1"/>
  <c r="G16" i="1"/>
  <c r="H16" i="1" s="1"/>
  <c r="F27" i="1"/>
  <c r="G27" i="1" s="1"/>
  <c r="C28" i="2" l="1"/>
  <c r="G28" i="1"/>
  <c r="H27" i="1"/>
</calcChain>
</file>

<file path=xl/sharedStrings.xml><?xml version="1.0" encoding="utf-8"?>
<sst xmlns="http://schemas.openxmlformats.org/spreadsheetml/2006/main" count="114" uniqueCount="69">
  <si>
    <t>UNIDAD EJECUTORA</t>
  </si>
  <si>
    <t>No</t>
  </si>
  <si>
    <t>PROYECTO</t>
  </si>
  <si>
    <t>CODIGO BPIN</t>
  </si>
  <si>
    <t xml:space="preserve">SOLICITUD RECURSOS PRESENTADO EN ANTEPROYECTO </t>
  </si>
  <si>
    <t>JULIO 05 DE 2025
RECURSOS REGISTRADOS PIIP</t>
  </si>
  <si>
    <t>DISTRIBUCION CUOTA ASIGNADA</t>
  </si>
  <si>
    <t>DIFERENCIA</t>
  </si>
  <si>
    <t>VM INFRAESTRUCTURA</t>
  </si>
  <si>
    <t xml:space="preserve">ESTUDIOS PARA LA GESTIÓN DE POLÍTICAS EN INFRAESTRUCTURA DE LOS MODOS DE TRANSPORTE  </t>
  </si>
  <si>
    <t xml:space="preserve">ASISTENCIA TÉCNICA A LAS ENTIDADES TERRITORIALES </t>
  </si>
  <si>
    <t>ORE</t>
  </si>
  <si>
    <t>INVESTIGACIÓN Y ESTUDIO PARA LA DETERMINACIÓN DE ESTRUCTURAS TARIFARIAS EN LOS MODOS DE TRANSPORTE Y SERVICIOS CONEXOS NACIONAL NACIONAL</t>
  </si>
  <si>
    <t xml:space="preserve">UMUS </t>
  </si>
  <si>
    <t>FORTALECIMIENTO DE LOS SISTEMAS DE TRANSPORTE PÚBLICO URBANO Y REGIONAL DE PASAJEROS NACIONAL</t>
  </si>
  <si>
    <t>GAADS</t>
  </si>
  <si>
    <t xml:space="preserve">FORTALECIMIENTO AL MANEJO DE LAS SUSTANCIAS QUÍMICAS Y MERCANCÍAS PELIGROSAS DURANTE SU TRANSPORTE EN LOS DIFERENTES MODOS  </t>
  </si>
  <si>
    <t>SEC GRAL</t>
  </si>
  <si>
    <t>CAPACITACIÓN A LOS FUNCIONARIOS DEL MINISTERIO DE TRANSPORTE</t>
  </si>
  <si>
    <t>IMPLEMENTACIÓN DEL PROCESO DE GESTIÓN DOCUMENTAL DEL MINISTERIO DE TRANSPORTE. NACIONAL</t>
  </si>
  <si>
    <t>MANTENIMIENTO ADECUACIÓN Y ADQUISICIÓN DE BIENES INMUEBLES DEL MINISTERIO DE TRANSPORTE. NACIONAL</t>
  </si>
  <si>
    <t>COMUNICACIONES</t>
  </si>
  <si>
    <t>FORTALECIMIENTO DE LA COMUNICACIÓN ESTRATÉGICA PARA LA DIVULGACIÓN DE LA INFORMACIÓN DEL SECTOR TRANSPORTE NACIONAL</t>
  </si>
  <si>
    <t>OAP</t>
  </si>
  <si>
    <t>FORTALECIMIENTO PARA LA ESTRUCTURACION Y EL SEGUIMIENTO DEL MODELO DE GESTIÓN SECTORIAL.  NACIONAL</t>
  </si>
  <si>
    <t>VM TTE  - UMUS</t>
  </si>
  <si>
    <r>
      <t xml:space="preserve">IMPLEMENTACION Y DESARROLLO DE POLITICAS Y ESTRATEGIAS PARA PROMOVER LA TRANSICIÓN ENERGETICA DEL PARQUE AUTOMOTOR DE SERVICIO PUBLICO DE TRANSPORTE DE </t>
    </r>
    <r>
      <rPr>
        <b/>
        <sz val="12"/>
        <color rgb="FF000000"/>
        <rFont val="Arial Narrow"/>
        <family val="2"/>
      </rPr>
      <t>PASAJEROS</t>
    </r>
    <r>
      <rPr>
        <sz val="12"/>
        <color rgb="FF000000"/>
        <rFont val="Arial Narrow"/>
        <family val="2"/>
      </rPr>
      <t xml:space="preserve"> A NIVEL NACIONAL</t>
    </r>
  </si>
  <si>
    <t xml:space="preserve">VM TTE    </t>
  </si>
  <si>
    <r>
      <t xml:space="preserve">IMPLEMENTACION DE POLITICAS PUBLICAS PARA PROMOVER EL ASCENSO TECNOLOGICO Y FORTALECER LA PRESTACION DER SERVICIO DE TRANSPORTE TERRESTRE AUTOMOTOR DE </t>
    </r>
    <r>
      <rPr>
        <b/>
        <sz val="12"/>
        <color rgb="FF000000"/>
        <rFont val="Arial Narrow"/>
        <family val="2"/>
      </rPr>
      <t>CARGA</t>
    </r>
    <r>
      <rPr>
        <sz val="12"/>
        <color rgb="FF000000"/>
        <rFont val="Arial Narrow"/>
        <family val="2"/>
      </rPr>
      <t xml:space="preserve"> A NIVEL NACIONAL</t>
    </r>
  </si>
  <si>
    <t>VM TTE</t>
  </si>
  <si>
    <t xml:space="preserve">FORTALECIMIENTO E IMPLEMENTACIÓN DE POLÍTICAS Y REGULACIONES TÉCNICAS PARA EL MODO DE TRANSPORTE FLUVIAL </t>
  </si>
  <si>
    <t xml:space="preserve">AMPLIACIÓN DE LA ESTRATEGIA AMBIENTAL PARA EL SECTOR TRANSPORTE  </t>
  </si>
  <si>
    <t xml:space="preserve">IMPLEMENTACIÓN  DE UN SISTEMA DE RECOLECCIÓN DE DATOS PARA EL TRANSPORTE TERRESTRE AUTOMOTOR  </t>
  </si>
  <si>
    <t>TICS</t>
  </si>
  <si>
    <t>FORTALECIMIENTO DE LA NORMATIVIDAD E INFRAESTRUCTURA ASOCIADA A LOS SISTEMAS INTELIGENTES DE TRANSPORTE (ITS) DENTRO DEL TERRITORIO NACIONAL</t>
  </si>
  <si>
    <t>FORTALECIMIENTO DE LAS POLITICAS PUBLICAS Y EL MARCO REGULATORIO EN MATERIA DE TRÁNSITO NACIONAL</t>
  </si>
  <si>
    <t>FORTALECIMIENTO DEL MARCO REGULATORIO PARA LA PRESTACIÓN DEL SERVICIO DE TRANSPORTE FERROVIARIO Y TRANSPORTE POR CABLE. NACIONAL</t>
  </si>
  <si>
    <t>FORTALECIMIENTO DE LOS SERVICIOS Y SOLUCIONES TECNOLÓGICAS DEL MINISTERIO DE TRANSPORTE NACIONAL</t>
  </si>
  <si>
    <t>FORTALECIMIENTO DEL VÍNCULO ESTADO - CIUDADANÍA EN EL SECTOR TRANSPORTE NACIONAL</t>
  </si>
  <si>
    <t>VM TTE - GAADS</t>
  </si>
  <si>
    <t xml:space="preserve">APOYO E IMPLEMENTACIÓN DE PROGRAMAS PARA LA ACELERACIÓN DEL ASCENSO TECNOLÓGICO EN VEHÍCULOS DE TRANSPORTE PÚBLICO A NIVEL NACIONAL </t>
  </si>
  <si>
    <r>
      <t xml:space="preserve">CONSTRUCCIÓN MEJORAMIENTO, REHABILITACIÓN Y MANTENIMIENTO DE LA RED VIAL - FONDO SUBSIDIO A LA </t>
    </r>
    <r>
      <rPr>
        <b/>
        <sz val="12"/>
        <color rgb="FF000000"/>
        <rFont val="Arial Narrow"/>
        <family val="2"/>
      </rPr>
      <t>SOBRETASA A LA GASOLINA.</t>
    </r>
    <r>
      <rPr>
        <sz val="12"/>
        <color rgb="FF000000"/>
        <rFont val="Arial Narrow"/>
        <family val="2"/>
      </rPr>
      <t xml:space="preserve"> LEY 488 DE 1998  AMAZONAS, NORTE DE SANTANDER, CHOCÓ, GUAINÍA, GUAVIARE, VAUPÉS, VICHADA, SAN ANDRES Y PROVIDENCIA</t>
    </r>
  </si>
  <si>
    <r>
      <t xml:space="preserve">ADMINISTRACIÓN GERENCIAL DEL </t>
    </r>
    <r>
      <rPr>
        <b/>
        <sz val="12"/>
        <color rgb="FF000000"/>
        <rFont val="Arial Narrow"/>
        <family val="2"/>
      </rPr>
      <t>RUNT</t>
    </r>
    <r>
      <rPr>
        <sz val="12"/>
        <color rgb="FF000000"/>
        <rFont val="Arial Narrow"/>
        <family val="2"/>
      </rPr>
      <t xml:space="preserve"> Y ORGANIZACIÓN PARA LA INVESTIGACIÓN Y DESARROLLO EN EL SECTOR TRÁNSITO Y TRANSPORTE A NIVEL </t>
    </r>
  </si>
  <si>
    <t>LOGISTICA</t>
  </si>
  <si>
    <t xml:space="preserve">IMPLEMENTACION DE LA POLITICA NACIONAL LOGISTICA  </t>
  </si>
  <si>
    <t>TOTAL</t>
  </si>
  <si>
    <t>DISTRIBUCION CUOTA ASIGNADA, JULIO 11 DE 2024</t>
  </si>
  <si>
    <t>AMPLIACIÓN DE LA ESTRATEGIA AMBIENTAL PARA EL SECTOR TRANSPORTE NACIONAL</t>
  </si>
  <si>
    <t>FORTALECIMIENTO AL MANEJO DE LAS SUSTANCIAS QUÍMICAS Y MERCANCÍAS PELIGROSAS DURANTE SU TRANSPORTE EN LOS DIFERENTES MODOS NACIONAL</t>
  </si>
  <si>
    <t>UMUS</t>
  </si>
  <si>
    <t>IMPLEMENTACION DE LA POLÍTICA LOGISTICA NACIONAL</t>
  </si>
  <si>
    <t>INVESTIGACIÓN Y ESTUDIO PARA LA DETERMINACIÓN DE ESTRUCTURAS TARIFARIAS EN LOS MODOS DE TRANSPORTE Y SERVICIOS CONEXOS NACIONAL</t>
  </si>
  <si>
    <t>CAPACITACIÓN A LOS FUNCIONARIOS DEL MINISTERIO DE TRANSPORTE EN LAS NECESIDADES DE FORMACIÓN PREVIAMENTE DIAGNOSTICADAS A NIVEL NACIONAL</t>
  </si>
  <si>
    <t>IMPLEMENTACIÓN DEL SISTEMA DE GESTIÓN DOCUMENTAL DEL MINISTERIO DE TRANSPORTE NACIONAL</t>
  </si>
  <si>
    <t>FORTALECIMIENTO DE LA ACCESIBILIDAD E INTERACCIÓN DE LOS USUARIOS Y PARTES INTERESADAS EN LA GESTIÓN DEL SECTOR TRANSPORTE NACIONAL</t>
  </si>
  <si>
    <t>VM INF</t>
  </si>
  <si>
    <t>ESTUDIOS PARA LA GESTIÓN DE POLÍTICAS EN INFRAESTRUCTURA DE LOS MODOS DE TRANSPORTE NACIONAL</t>
  </si>
  <si>
    <t>CONSTRUCCIÓN MEJORAMIENTO, REHABILITACIÓN Y MANTENIMIENTO DE LA RED VIAL - FONDO SUBSIDIO A LA SOBRETASA A LA GASOLINA. LEY 488 DE 1998 AMAZONAS, NORTE DE SANTANDER, CHOCÓ, GUAINÍA, GUAVIARE, VAUPÉS, VICHADA, SAN ANDRES Y PROVIDENCIA</t>
  </si>
  <si>
    <t>ASISTENCIA TÉCNICA A LAS ENTIDADES TERRITORIALES POR PARTE DEL MINISTERIO DE TRANSPORTE PARA LA GESTIÓN DE LA INFRAESTRUCTURA REGIONAL INTERMODAL DE TRANSPORTE NACIONAL</t>
  </si>
  <si>
    <t>IMPLEMENTACION DE POLITICAS PUBLICAS PARA PROMOVER EL ASCENSO TECNOLOGICO Y FORTALECER LA PRESTACION DER SERVICIO DE TRANSPORTE TERRESTRE AUTOMOTOR DE CARGA A NIVEL NACIONAL</t>
  </si>
  <si>
    <t>IMPLEMENTACIÓN DE UN SISTEMA DE RECOLECCIÓN DE DATOS PARA EL TRANSPORTE TERRESTRE AUTOMOTOR NACIONAL</t>
  </si>
  <si>
    <t>ADMINISTRACIÓN GERENCIAL DEL RUNT Y ORGANIZACIÓN PARA LA INVESTIGACIÓN Y DESARROLLO EN EL SECTOR TRÁNSITO Y TRANSPORTE A NIVEL NACIONAL</t>
  </si>
  <si>
    <t>FORTALECIMIENTO E IMPLEMENTACIÓN DE POLÍTICAS Y REGULACIONES TÉCNICAS PARA EL MODO DE TRANSPORTE FLUVIAL NACIONAL</t>
  </si>
  <si>
    <t>FORTALECIMIENTO E IMPLEMENTACIÓN DE POLÍTICAS Y REGULACIONES TÉCNICAS PARA LA MODERNIZACIÓN DEL TRANSPORTE PÚBLICO EN EL MODO FÉRREO Y LOS SISTEMAS POR CABLE A NIVEL NACIONAL</t>
  </si>
  <si>
    <r>
      <t xml:space="preserve">IMPLEMENTACION Y DESARROLLO DE POLITICAS Y ESTRATEGIAS PARA PROMOVER LA TRANSICIÓN ENERGETICA DEL PARQUE AUTOMOTOR DE SERVICIO PUBLICO DE TRANSPORTE DE </t>
    </r>
    <r>
      <rPr>
        <b/>
        <sz val="10"/>
        <color rgb="FF000000"/>
        <rFont val="Arial Narrow"/>
        <family val="2"/>
      </rPr>
      <t>PASAJEROS</t>
    </r>
    <r>
      <rPr>
        <sz val="10"/>
        <color rgb="FF000000"/>
        <rFont val="Arial Narrow"/>
        <family val="2"/>
      </rPr>
      <t xml:space="preserve"> A NIVEL NACIONAL</t>
    </r>
  </si>
  <si>
    <t>FUNCIONAMIENTO *</t>
  </si>
  <si>
    <t>SERVICIO DE LA DEUDA</t>
  </si>
  <si>
    <t>TOTAL INVERSION</t>
  </si>
  <si>
    <t>TOTAL FUNCIONAMIENTO + DEUDA + 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</si>
</sst>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b/>
      <sz val="8"/>
      <color rgb="FF000000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2"/>
      <color theme="1"/>
      <name val="Arial Narrow"/>
      <family val="2"/>
    </font>
    <font>
      <b/>
      <sz val="8"/>
      <color rgb="FFFFFFFF"/>
      <name val="Work Sans"/>
    </font>
    <font>
      <sz val="8"/>
      <color theme="1"/>
      <name val="Work Sans"/>
    </font>
    <font>
      <sz val="10"/>
      <color rgb="FF000000"/>
      <name val="Arial Narrow"/>
      <family val="2"/>
    </font>
    <font>
      <b/>
      <sz val="8"/>
      <name val="Work Sans"/>
    </font>
    <font>
      <b/>
      <sz val="12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rgb="FFF8CBA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readingOrder="1"/>
    </xf>
    <xf numFmtId="1" fontId="5" fillId="0" borderId="1" xfId="0" applyNumberFormat="1" applyFont="1" applyBorder="1" applyAlignment="1">
      <alignment horizontal="center" vertical="center" wrapText="1" readingOrder="1"/>
    </xf>
    <xf numFmtId="164" fontId="5" fillId="0" borderId="1" xfId="1" applyNumberFormat="1" applyFont="1" applyFill="1" applyBorder="1" applyAlignment="1">
      <alignment horizontal="center" vertical="center" wrapText="1" readingOrder="1"/>
    </xf>
    <xf numFmtId="164" fontId="5" fillId="3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 readingOrder="1"/>
    </xf>
    <xf numFmtId="0" fontId="4" fillId="5" borderId="1" xfId="0" applyFont="1" applyFill="1" applyBorder="1"/>
    <xf numFmtId="0" fontId="4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/>
    <xf numFmtId="164" fontId="6" fillId="3" borderId="1" xfId="1" applyNumberFormat="1" applyFont="1" applyFill="1" applyBorder="1" applyAlignment="1">
      <alignment horizontal="center" vertical="center" wrapText="1" readingOrder="1"/>
    </xf>
    <xf numFmtId="164" fontId="5" fillId="6" borderId="1" xfId="1" applyNumberFormat="1" applyFont="1" applyFill="1" applyBorder="1" applyAlignment="1">
      <alignment horizontal="center" vertical="center" wrapText="1" readingOrder="1"/>
    </xf>
    <xf numFmtId="164" fontId="5" fillId="7" borderId="1" xfId="1" applyNumberFormat="1" applyFont="1" applyFill="1" applyBorder="1" applyAlignment="1">
      <alignment horizontal="center" vertical="center" wrapText="1" readingOrder="1"/>
    </xf>
    <xf numFmtId="164" fontId="6" fillId="7" borderId="1" xfId="1" applyNumberFormat="1" applyFont="1" applyFill="1" applyBorder="1" applyAlignment="1">
      <alignment horizontal="center" vertical="center" wrapText="1" readingOrder="1"/>
    </xf>
    <xf numFmtId="164" fontId="7" fillId="0" borderId="1" xfId="0" applyNumberFormat="1" applyFont="1" applyBorder="1"/>
    <xf numFmtId="164" fontId="5" fillId="4" borderId="1" xfId="1" applyNumberFormat="1" applyFont="1" applyFill="1" applyBorder="1" applyAlignment="1">
      <alignment horizontal="center" vertical="center" wrapText="1" readingOrder="1"/>
    </xf>
    <xf numFmtId="164" fontId="5" fillId="4" borderId="0" xfId="1" applyNumberFormat="1" applyFont="1" applyFill="1" applyBorder="1" applyAlignment="1">
      <alignment horizontal="center" vertical="center" wrapText="1" readingOrder="1"/>
    </xf>
    <xf numFmtId="164" fontId="0" fillId="0" borderId="0" xfId="0" applyNumberFormat="1"/>
    <xf numFmtId="0" fontId="5" fillId="8" borderId="1" xfId="0" applyFont="1" applyFill="1" applyBorder="1" applyAlignment="1">
      <alignment horizontal="left" vertical="center" wrapText="1" readingOrder="1"/>
    </xf>
    <xf numFmtId="0" fontId="8" fillId="9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 readingOrder="1"/>
    </xf>
    <xf numFmtId="164" fontId="6" fillId="0" borderId="1" xfId="1" applyNumberFormat="1" applyFont="1" applyFill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10" borderId="1" xfId="0" applyFont="1" applyFill="1" applyBorder="1" applyAlignment="1">
      <alignment horizontal="center" vertical="center" wrapText="1"/>
    </xf>
    <xf numFmtId="164" fontId="5" fillId="10" borderId="1" xfId="1" applyNumberFormat="1" applyFont="1" applyFill="1" applyBorder="1" applyAlignment="1">
      <alignment horizontal="center" vertical="center" wrapText="1" readingOrder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64" fontId="5" fillId="10" borderId="1" xfId="1" applyNumberFormat="1" applyFont="1" applyFill="1" applyBorder="1" applyAlignment="1">
      <alignment horizontal="right" vertical="center" wrapText="1" readingOrder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2:H30"/>
  <sheetViews>
    <sheetView topLeftCell="A13" zoomScale="90" zoomScaleNormal="90" workbookViewId="0">
      <selection activeCell="E23" sqref="E23"/>
    </sheetView>
  </sheetViews>
  <sheetFormatPr baseColWidth="10" defaultColWidth="11.44140625" defaultRowHeight="14.4" x14ac:dyDescent="0.3"/>
  <cols>
    <col min="3" max="3" width="37.6640625" customWidth="1"/>
    <col min="4" max="4" width="19" hidden="1" customWidth="1"/>
    <col min="5" max="5" width="25.109375" customWidth="1"/>
    <col min="6" max="9" width="20.33203125" customWidth="1"/>
  </cols>
  <sheetData>
    <row r="2" spans="1:8" ht="27.6" x14ac:dyDescent="0.3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46.8" hidden="1" x14ac:dyDescent="0.3">
      <c r="A3" s="3" t="s">
        <v>8</v>
      </c>
      <c r="B3" s="3">
        <v>1</v>
      </c>
      <c r="C3" s="22" t="s">
        <v>9</v>
      </c>
      <c r="D3" s="5">
        <v>2018011000863</v>
      </c>
      <c r="E3" s="19">
        <v>7458298500</v>
      </c>
      <c r="F3" s="7">
        <v>7458298500</v>
      </c>
      <c r="G3" s="15">
        <v>2000000000</v>
      </c>
      <c r="H3" s="6">
        <f>+F3-G3</f>
        <v>5458298500</v>
      </c>
    </row>
    <row r="4" spans="1:8" ht="46.8" hidden="1" x14ac:dyDescent="0.3">
      <c r="A4" s="3" t="s">
        <v>8</v>
      </c>
      <c r="B4" s="3">
        <v>2</v>
      </c>
      <c r="C4" s="22" t="s">
        <v>10</v>
      </c>
      <c r="D4" s="5">
        <v>2018011000652</v>
      </c>
      <c r="E4" s="19">
        <v>10840744991</v>
      </c>
      <c r="F4" s="7">
        <v>10840744991</v>
      </c>
      <c r="G4" s="15">
        <v>3000000000</v>
      </c>
      <c r="H4" s="6">
        <f t="shared" ref="H4:H26" si="0">+F4-G4</f>
        <v>7840744991</v>
      </c>
    </row>
    <row r="5" spans="1:8" ht="78" hidden="1" x14ac:dyDescent="0.3">
      <c r="A5" s="8" t="s">
        <v>11</v>
      </c>
      <c r="B5" s="8">
        <v>3</v>
      </c>
      <c r="C5" s="22" t="s">
        <v>12</v>
      </c>
      <c r="D5" s="5">
        <v>202400000000063</v>
      </c>
      <c r="E5" s="19">
        <v>1950000000</v>
      </c>
      <c r="F5" s="7">
        <v>2200000000</v>
      </c>
      <c r="G5" s="15">
        <v>850000000</v>
      </c>
      <c r="H5" s="6">
        <f t="shared" si="0"/>
        <v>1350000000</v>
      </c>
    </row>
    <row r="6" spans="1:8" ht="46.8" hidden="1" x14ac:dyDescent="0.3">
      <c r="A6" s="8" t="s">
        <v>13</v>
      </c>
      <c r="B6" s="3">
        <v>4</v>
      </c>
      <c r="C6" s="22" t="s">
        <v>14</v>
      </c>
      <c r="D6" s="5">
        <v>202400000000046</v>
      </c>
      <c r="E6" s="19">
        <v>13471000000</v>
      </c>
      <c r="F6" s="7">
        <v>13471000000</v>
      </c>
      <c r="G6" s="15">
        <v>5000000000</v>
      </c>
      <c r="H6" s="6">
        <f t="shared" si="0"/>
        <v>8471000000</v>
      </c>
    </row>
    <row r="7" spans="1:8" ht="78" hidden="1" x14ac:dyDescent="0.3">
      <c r="A7" s="8" t="s">
        <v>15</v>
      </c>
      <c r="B7" s="3">
        <v>5</v>
      </c>
      <c r="C7" s="22" t="s">
        <v>16</v>
      </c>
      <c r="D7" s="5">
        <v>2018011000915</v>
      </c>
      <c r="E7" s="19">
        <v>2000000000</v>
      </c>
      <c r="F7" s="7">
        <v>2000000000</v>
      </c>
      <c r="G7" s="15">
        <v>420000000</v>
      </c>
      <c r="H7" s="6">
        <f t="shared" si="0"/>
        <v>1580000000</v>
      </c>
    </row>
    <row r="8" spans="1:8" ht="31.2" hidden="1" x14ac:dyDescent="0.3">
      <c r="A8" s="8" t="s">
        <v>17</v>
      </c>
      <c r="B8" s="8">
        <v>6</v>
      </c>
      <c r="C8" s="22" t="s">
        <v>18</v>
      </c>
      <c r="D8" s="5">
        <v>2018011000903</v>
      </c>
      <c r="E8" s="19">
        <v>850000000</v>
      </c>
      <c r="F8" s="7">
        <v>850000000</v>
      </c>
      <c r="G8" s="15">
        <v>300000000</v>
      </c>
      <c r="H8" s="6">
        <f t="shared" si="0"/>
        <v>550000000</v>
      </c>
    </row>
    <row r="9" spans="1:8" ht="62.4" hidden="1" x14ac:dyDescent="0.3">
      <c r="A9" s="8" t="s">
        <v>17</v>
      </c>
      <c r="B9" s="3">
        <v>7</v>
      </c>
      <c r="C9" s="22" t="s">
        <v>19</v>
      </c>
      <c r="D9" s="5">
        <v>202400000000076</v>
      </c>
      <c r="E9" s="19">
        <v>7602380000</v>
      </c>
      <c r="F9" s="7">
        <v>7602380000</v>
      </c>
      <c r="G9" s="15">
        <v>1500000000</v>
      </c>
      <c r="H9" s="6">
        <f t="shared" si="0"/>
        <v>6102380000</v>
      </c>
    </row>
    <row r="10" spans="1:8" ht="62.4" hidden="1" x14ac:dyDescent="0.3">
      <c r="A10" s="8" t="s">
        <v>17</v>
      </c>
      <c r="B10" s="3">
        <v>8</v>
      </c>
      <c r="C10" s="22" t="s">
        <v>20</v>
      </c>
      <c r="D10" s="5">
        <v>202400000000077</v>
      </c>
      <c r="E10" s="19">
        <v>7500000000</v>
      </c>
      <c r="F10" s="7">
        <v>3500000000</v>
      </c>
      <c r="G10" s="15">
        <v>1500000000</v>
      </c>
      <c r="H10" s="6">
        <f t="shared" si="0"/>
        <v>2000000000</v>
      </c>
    </row>
    <row r="11" spans="1:8" ht="62.4" hidden="1" x14ac:dyDescent="0.3">
      <c r="A11" s="8" t="s">
        <v>21</v>
      </c>
      <c r="B11" s="8">
        <v>9</v>
      </c>
      <c r="C11" s="22" t="s">
        <v>22</v>
      </c>
      <c r="D11" s="5">
        <v>202400000000064</v>
      </c>
      <c r="E11" s="19">
        <v>3005688957</v>
      </c>
      <c r="F11" s="7">
        <v>3005688957</v>
      </c>
      <c r="G11" s="15">
        <v>900000000</v>
      </c>
      <c r="H11" s="6">
        <f t="shared" si="0"/>
        <v>2105688957</v>
      </c>
    </row>
    <row r="12" spans="1:8" ht="62.4" hidden="1" x14ac:dyDescent="0.3">
      <c r="A12" s="8" t="s">
        <v>23</v>
      </c>
      <c r="B12" s="3">
        <v>10</v>
      </c>
      <c r="C12" s="22" t="s">
        <v>24</v>
      </c>
      <c r="D12" s="5">
        <v>202400000000137</v>
      </c>
      <c r="E12" s="19">
        <v>4061483162.8000002</v>
      </c>
      <c r="F12" s="7">
        <v>4061483162.8000002</v>
      </c>
      <c r="G12" s="16">
        <v>1800000000</v>
      </c>
      <c r="H12" s="6">
        <f t="shared" si="0"/>
        <v>2261483162.8000002</v>
      </c>
    </row>
    <row r="13" spans="1:8" ht="109.2" x14ac:dyDescent="0.3">
      <c r="A13" s="8" t="s">
        <v>25</v>
      </c>
      <c r="B13" s="3">
        <v>11</v>
      </c>
      <c r="C13" s="4" t="s">
        <v>26</v>
      </c>
      <c r="D13" s="5">
        <v>202400000000169</v>
      </c>
      <c r="E13" s="19">
        <v>0</v>
      </c>
      <c r="F13" s="7">
        <v>213994546812</v>
      </c>
      <c r="G13" s="16">
        <v>0</v>
      </c>
      <c r="H13" s="6">
        <f t="shared" si="0"/>
        <v>213994546812</v>
      </c>
    </row>
    <row r="14" spans="1:8" ht="109.2" x14ac:dyDescent="0.3">
      <c r="A14" s="8" t="s">
        <v>27</v>
      </c>
      <c r="B14" s="3">
        <v>13</v>
      </c>
      <c r="C14" s="22" t="s">
        <v>28</v>
      </c>
      <c r="D14" s="5">
        <v>202400000000165</v>
      </c>
      <c r="E14" s="19">
        <v>85000000000</v>
      </c>
      <c r="F14" s="7">
        <v>85000000000</v>
      </c>
      <c r="G14" s="15">
        <v>10000000000</v>
      </c>
      <c r="H14" s="6">
        <f t="shared" si="0"/>
        <v>75000000000</v>
      </c>
    </row>
    <row r="15" spans="1:8" ht="62.4" x14ac:dyDescent="0.3">
      <c r="A15" s="8" t="s">
        <v>29</v>
      </c>
      <c r="B15" s="3">
        <v>14</v>
      </c>
      <c r="C15" s="22" t="s">
        <v>30</v>
      </c>
      <c r="D15" s="5">
        <v>2018011000876</v>
      </c>
      <c r="E15" s="19">
        <v>1378675482</v>
      </c>
      <c r="F15" s="7">
        <v>1378675482</v>
      </c>
      <c r="G15" s="15">
        <v>544000000</v>
      </c>
      <c r="H15" s="6">
        <f t="shared" si="0"/>
        <v>834675482</v>
      </c>
    </row>
    <row r="16" spans="1:8" ht="46.8" hidden="1" x14ac:dyDescent="0.3">
      <c r="A16" s="8" t="s">
        <v>15</v>
      </c>
      <c r="B16" s="8">
        <v>15</v>
      </c>
      <c r="C16" s="22" t="s">
        <v>31</v>
      </c>
      <c r="D16" s="5">
        <v>2018011000894</v>
      </c>
      <c r="E16" s="19">
        <v>5000000000</v>
      </c>
      <c r="F16" s="7">
        <v>5000000000</v>
      </c>
      <c r="G16" s="15">
        <f>1200302310+1200</f>
        <v>1200303510</v>
      </c>
      <c r="H16" s="6">
        <f t="shared" si="0"/>
        <v>3799696490</v>
      </c>
    </row>
    <row r="17" spans="1:8" ht="62.4" x14ac:dyDescent="0.3">
      <c r="A17" s="8" t="s">
        <v>29</v>
      </c>
      <c r="B17" s="3">
        <v>16</v>
      </c>
      <c r="C17" s="22" t="s">
        <v>32</v>
      </c>
      <c r="D17" s="5">
        <v>2018011000797</v>
      </c>
      <c r="E17" s="19">
        <v>6200337000</v>
      </c>
      <c r="F17" s="7">
        <v>6200337000</v>
      </c>
      <c r="G17" s="15">
        <v>2500000000</v>
      </c>
      <c r="H17" s="6">
        <f t="shared" si="0"/>
        <v>3700337000</v>
      </c>
    </row>
    <row r="18" spans="1:8" ht="78" hidden="1" x14ac:dyDescent="0.3">
      <c r="A18" s="8" t="s">
        <v>33</v>
      </c>
      <c r="B18" s="3">
        <v>17</v>
      </c>
      <c r="C18" s="22" t="s">
        <v>34</v>
      </c>
      <c r="D18" s="5">
        <v>202400000000146</v>
      </c>
      <c r="E18" s="19">
        <v>18475181706</v>
      </c>
      <c r="F18" s="7">
        <v>18475181706</v>
      </c>
      <c r="G18" s="15">
        <v>2200000000</v>
      </c>
      <c r="H18" s="6">
        <f t="shared" si="0"/>
        <v>16275181706</v>
      </c>
    </row>
    <row r="19" spans="1:8" ht="46.8" x14ac:dyDescent="0.3">
      <c r="A19" s="8" t="s">
        <v>29</v>
      </c>
      <c r="B19" s="8">
        <v>18</v>
      </c>
      <c r="C19" s="22" t="s">
        <v>35</v>
      </c>
      <c r="D19" s="5">
        <v>202400000000158</v>
      </c>
      <c r="E19" s="19">
        <v>2268000000</v>
      </c>
      <c r="F19" s="7">
        <v>2268000000</v>
      </c>
      <c r="G19" s="15">
        <v>600000000</v>
      </c>
      <c r="H19" s="6">
        <f t="shared" si="0"/>
        <v>1668000000</v>
      </c>
    </row>
    <row r="20" spans="1:8" ht="78" x14ac:dyDescent="0.3">
      <c r="A20" s="8" t="s">
        <v>29</v>
      </c>
      <c r="B20" s="3">
        <v>19</v>
      </c>
      <c r="C20" s="22" t="s">
        <v>36</v>
      </c>
      <c r="D20" s="5">
        <v>202400000000170</v>
      </c>
      <c r="E20" s="19">
        <v>2192000000</v>
      </c>
      <c r="F20" s="7">
        <v>2002878122.3</v>
      </c>
      <c r="G20" s="15">
        <v>400000000</v>
      </c>
      <c r="H20" s="6">
        <f t="shared" si="0"/>
        <v>1602878122.3</v>
      </c>
    </row>
    <row r="21" spans="1:8" ht="62.4" hidden="1" x14ac:dyDescent="0.3">
      <c r="A21" s="8" t="s">
        <v>33</v>
      </c>
      <c r="B21" s="3">
        <v>20</v>
      </c>
      <c r="C21" s="22" t="s">
        <v>37</v>
      </c>
      <c r="D21" s="5">
        <v>202400000000099</v>
      </c>
      <c r="E21" s="19">
        <v>22262533194</v>
      </c>
      <c r="F21" s="7">
        <v>22262533132</v>
      </c>
      <c r="G21" s="15">
        <v>10800000000</v>
      </c>
      <c r="H21" s="6">
        <f t="shared" si="0"/>
        <v>11462533132</v>
      </c>
    </row>
    <row r="22" spans="1:8" ht="46.8" hidden="1" x14ac:dyDescent="0.3">
      <c r="A22" s="8" t="s">
        <v>17</v>
      </c>
      <c r="B22" s="8">
        <v>21</v>
      </c>
      <c r="C22" s="22" t="s">
        <v>38</v>
      </c>
      <c r="D22" s="5">
        <v>202400000000156</v>
      </c>
      <c r="E22" s="19">
        <v>3584600003</v>
      </c>
      <c r="F22" s="7">
        <v>3584000000</v>
      </c>
      <c r="G22" s="15">
        <v>2500000000</v>
      </c>
      <c r="H22" s="6">
        <f t="shared" si="0"/>
        <v>1084000000</v>
      </c>
    </row>
    <row r="23" spans="1:8" ht="78" x14ac:dyDescent="0.3">
      <c r="A23" s="8" t="s">
        <v>39</v>
      </c>
      <c r="B23" s="3">
        <v>22</v>
      </c>
      <c r="C23" s="9" t="s">
        <v>40</v>
      </c>
      <c r="D23" s="5">
        <v>202400000000171</v>
      </c>
      <c r="E23" s="19">
        <v>9816474985.0745106</v>
      </c>
      <c r="F23" s="7">
        <v>778696490</v>
      </c>
      <c r="G23" s="15">
        <f t="shared" ref="G23:G27" si="1">F23</f>
        <v>778696490</v>
      </c>
      <c r="H23" s="6">
        <f t="shared" si="0"/>
        <v>0</v>
      </c>
    </row>
    <row r="24" spans="1:8" ht="124.8" hidden="1" x14ac:dyDescent="0.3">
      <c r="A24" s="3" t="s">
        <v>8</v>
      </c>
      <c r="B24" s="8">
        <v>24</v>
      </c>
      <c r="C24" s="22" t="s">
        <v>41</v>
      </c>
      <c r="D24" s="10"/>
      <c r="E24" s="19">
        <v>35629450155</v>
      </c>
      <c r="F24" s="7">
        <v>35629000000</v>
      </c>
      <c r="G24" s="16">
        <f t="shared" si="1"/>
        <v>35629000000</v>
      </c>
      <c r="H24" s="6">
        <f t="shared" si="0"/>
        <v>0</v>
      </c>
    </row>
    <row r="25" spans="1:8" ht="78" x14ac:dyDescent="0.3">
      <c r="A25" s="8" t="s">
        <v>29</v>
      </c>
      <c r="B25" s="3">
        <v>25</v>
      </c>
      <c r="C25" s="22" t="s">
        <v>42</v>
      </c>
      <c r="D25" s="10"/>
      <c r="E25" s="19">
        <v>34371852000</v>
      </c>
      <c r="F25" s="7">
        <v>34371852000</v>
      </c>
      <c r="G25" s="15">
        <v>41578000000</v>
      </c>
      <c r="H25" s="6">
        <f t="shared" si="0"/>
        <v>-7206148000</v>
      </c>
    </row>
    <row r="26" spans="1:8" ht="31.2" hidden="1" x14ac:dyDescent="0.3">
      <c r="A26" s="8" t="s">
        <v>43</v>
      </c>
      <c r="B26" s="3">
        <v>26</v>
      </c>
      <c r="C26" s="22" t="s">
        <v>44</v>
      </c>
      <c r="D26" s="11"/>
      <c r="E26" s="19">
        <v>3575000000</v>
      </c>
      <c r="F26" s="7">
        <v>3575000000</v>
      </c>
      <c r="G26" s="15">
        <f t="shared" si="1"/>
        <v>3575000000</v>
      </c>
      <c r="H26" s="6">
        <f t="shared" si="0"/>
        <v>0</v>
      </c>
    </row>
    <row r="27" spans="1:8" ht="15.6" hidden="1" x14ac:dyDescent="0.3">
      <c r="A27" s="8"/>
      <c r="B27" s="8"/>
      <c r="C27" s="12" t="s">
        <v>45</v>
      </c>
      <c r="D27" s="13"/>
      <c r="E27" s="18">
        <f>SUM(E3:E26)</f>
        <v>288493700135.87451</v>
      </c>
      <c r="F27" s="14">
        <f>SUM(F3:F26)</f>
        <v>489510296355.09998</v>
      </c>
      <c r="G27" s="15">
        <f t="shared" si="1"/>
        <v>489510296355.09998</v>
      </c>
      <c r="H27" s="6">
        <f>SUM(H3:H26)</f>
        <v>359935296355.09998</v>
      </c>
    </row>
    <row r="28" spans="1:8" ht="15.6" hidden="1" x14ac:dyDescent="0.3">
      <c r="G28" s="17">
        <f>SUM(G3:G27)</f>
        <v>619085296355.09998</v>
      </c>
    </row>
    <row r="29" spans="1:8" ht="15.6" hidden="1" x14ac:dyDescent="0.3">
      <c r="E29" s="20">
        <v>288493532654.07397</v>
      </c>
    </row>
    <row r="30" spans="1:8" hidden="1" x14ac:dyDescent="0.3">
      <c r="E30" s="21">
        <f>+E29-E27</f>
        <v>-167481.80053710938</v>
      </c>
    </row>
  </sheetData>
  <autoFilter ref="A2:L30" xr:uid="{00000000-0009-0000-0000-000000000000}">
    <filterColumn colId="0">
      <filters>
        <filter val="VM TTE"/>
        <filter val="VM TTE  - UMUS"/>
        <filter val="VM TTE - GAADS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tabSelected="1" workbookViewId="0">
      <selection activeCell="B5" sqref="B5"/>
    </sheetView>
  </sheetViews>
  <sheetFormatPr baseColWidth="10" defaultColWidth="11.44140625" defaultRowHeight="14.4" x14ac:dyDescent="0.3"/>
  <cols>
    <col min="1" max="1" width="19.109375" style="30" customWidth="1"/>
    <col min="2" max="2" width="48.88671875" customWidth="1"/>
    <col min="3" max="3" width="18.88671875" customWidth="1"/>
    <col min="4" max="4" width="15.5546875" bestFit="1" customWidth="1"/>
  </cols>
  <sheetData>
    <row r="1" spans="1:4" ht="57" customHeight="1" x14ac:dyDescent="0.3">
      <c r="A1" s="24" t="s">
        <v>0</v>
      </c>
      <c r="B1" s="24" t="s">
        <v>2</v>
      </c>
      <c r="C1" s="23" t="s">
        <v>46</v>
      </c>
    </row>
    <row r="2" spans="1:4" ht="28.8" customHeight="1" x14ac:dyDescent="0.3">
      <c r="A2" s="31" t="s">
        <v>17</v>
      </c>
      <c r="B2" s="31" t="s">
        <v>65</v>
      </c>
      <c r="C2" s="32">
        <v>315303412000</v>
      </c>
    </row>
    <row r="3" spans="1:4" ht="28.8" customHeight="1" x14ac:dyDescent="0.3">
      <c r="A3" s="31" t="s">
        <v>66</v>
      </c>
      <c r="B3" s="31" t="s">
        <v>66</v>
      </c>
      <c r="C3" s="37">
        <v>6797215826</v>
      </c>
    </row>
    <row r="4" spans="1:4" ht="34.5" customHeight="1" x14ac:dyDescent="0.3">
      <c r="A4" s="28" t="s">
        <v>15</v>
      </c>
      <c r="B4" s="25" t="s">
        <v>47</v>
      </c>
      <c r="C4" s="6">
        <f>1200302310+1200</f>
        <v>1200303510</v>
      </c>
    </row>
    <row r="5" spans="1:4" ht="45.75" customHeight="1" x14ac:dyDescent="0.3">
      <c r="A5" s="28" t="s">
        <v>15</v>
      </c>
      <c r="B5" s="25" t="s">
        <v>48</v>
      </c>
      <c r="C5" s="6">
        <v>420000000</v>
      </c>
    </row>
    <row r="6" spans="1:4" ht="53.25" customHeight="1" x14ac:dyDescent="0.3">
      <c r="A6" s="28" t="s">
        <v>33</v>
      </c>
      <c r="B6" s="25" t="s">
        <v>34</v>
      </c>
      <c r="C6" s="6">
        <v>4000000000</v>
      </c>
      <c r="D6" s="21"/>
    </row>
    <row r="7" spans="1:4" ht="27.75" customHeight="1" x14ac:dyDescent="0.3">
      <c r="A7" s="28" t="s">
        <v>33</v>
      </c>
      <c r="B7" s="25" t="s">
        <v>37</v>
      </c>
      <c r="C7" s="6">
        <v>9000000000</v>
      </c>
    </row>
    <row r="8" spans="1:4" ht="36" x14ac:dyDescent="0.3">
      <c r="A8" s="29" t="s">
        <v>21</v>
      </c>
      <c r="B8" s="25" t="s">
        <v>22</v>
      </c>
      <c r="C8" s="6">
        <v>900000000</v>
      </c>
    </row>
    <row r="9" spans="1:4" ht="24" x14ac:dyDescent="0.3">
      <c r="A9" s="28" t="s">
        <v>49</v>
      </c>
      <c r="B9" s="25" t="s">
        <v>14</v>
      </c>
      <c r="C9" s="6">
        <v>5000000000</v>
      </c>
    </row>
    <row r="10" spans="1:4" ht="27.75" customHeight="1" x14ac:dyDescent="0.3">
      <c r="A10" s="28" t="s">
        <v>43</v>
      </c>
      <c r="B10" s="25" t="s">
        <v>50</v>
      </c>
      <c r="C10" s="6">
        <v>3575000000</v>
      </c>
    </row>
    <row r="11" spans="1:4" ht="41.25" customHeight="1" x14ac:dyDescent="0.3">
      <c r="A11" s="28" t="s">
        <v>23</v>
      </c>
      <c r="B11" s="25" t="s">
        <v>24</v>
      </c>
      <c r="C11" s="6">
        <v>1800000000</v>
      </c>
    </row>
    <row r="12" spans="1:4" ht="37.5" customHeight="1" x14ac:dyDescent="0.3">
      <c r="A12" s="28" t="s">
        <v>11</v>
      </c>
      <c r="B12" s="25" t="s">
        <v>51</v>
      </c>
      <c r="C12" s="6">
        <v>850000000</v>
      </c>
    </row>
    <row r="13" spans="1:4" ht="36.75" customHeight="1" x14ac:dyDescent="0.3">
      <c r="A13" s="28" t="s">
        <v>17</v>
      </c>
      <c r="B13" s="25" t="s">
        <v>52</v>
      </c>
      <c r="C13" s="6">
        <v>300000000</v>
      </c>
    </row>
    <row r="14" spans="1:4" ht="27" customHeight="1" x14ac:dyDescent="0.3">
      <c r="A14" s="28" t="s">
        <v>17</v>
      </c>
      <c r="B14" s="25" t="s">
        <v>20</v>
      </c>
      <c r="C14" s="6">
        <v>1500000000</v>
      </c>
    </row>
    <row r="15" spans="1:4" ht="30" customHeight="1" x14ac:dyDescent="0.3">
      <c r="A15" s="28" t="s">
        <v>17</v>
      </c>
      <c r="B15" s="25" t="s">
        <v>53</v>
      </c>
      <c r="C15" s="6">
        <v>1500000000</v>
      </c>
    </row>
    <row r="16" spans="1:4" ht="40.5" customHeight="1" x14ac:dyDescent="0.3">
      <c r="A16" s="28" t="s">
        <v>17</v>
      </c>
      <c r="B16" s="25" t="s">
        <v>54</v>
      </c>
      <c r="C16" s="6">
        <v>2500000000</v>
      </c>
    </row>
    <row r="17" spans="1:3" ht="24" x14ac:dyDescent="0.3">
      <c r="A17" s="28" t="s">
        <v>55</v>
      </c>
      <c r="B17" s="25" t="s">
        <v>56</v>
      </c>
      <c r="C17" s="6">
        <v>2000000000</v>
      </c>
    </row>
    <row r="18" spans="1:3" ht="60" x14ac:dyDescent="0.3">
      <c r="A18" s="28" t="s">
        <v>55</v>
      </c>
      <c r="B18" s="25" t="s">
        <v>57</v>
      </c>
      <c r="C18" s="6">
        <v>35629000000</v>
      </c>
    </row>
    <row r="19" spans="1:3" ht="48" x14ac:dyDescent="0.3">
      <c r="A19" s="28" t="s">
        <v>55</v>
      </c>
      <c r="B19" s="25" t="s">
        <v>58</v>
      </c>
      <c r="C19" s="6">
        <v>3000000000</v>
      </c>
    </row>
    <row r="20" spans="1:3" ht="48" x14ac:dyDescent="0.3">
      <c r="A20" s="28" t="s">
        <v>29</v>
      </c>
      <c r="B20" s="25" t="s">
        <v>59</v>
      </c>
      <c r="C20" s="6">
        <v>10000000000</v>
      </c>
    </row>
    <row r="21" spans="1:3" ht="39" customHeight="1" x14ac:dyDescent="0.3">
      <c r="A21" s="28" t="s">
        <v>29</v>
      </c>
      <c r="B21" s="25" t="s">
        <v>60</v>
      </c>
      <c r="C21" s="6">
        <v>2500000000</v>
      </c>
    </row>
    <row r="22" spans="1:3" ht="44.25" customHeight="1" x14ac:dyDescent="0.3">
      <c r="A22" s="28" t="s">
        <v>29</v>
      </c>
      <c r="B22" s="25" t="s">
        <v>61</v>
      </c>
      <c r="C22" s="6">
        <v>41578000000</v>
      </c>
    </row>
    <row r="23" spans="1:3" ht="36" x14ac:dyDescent="0.3">
      <c r="A23" s="28" t="s">
        <v>29</v>
      </c>
      <c r="B23" s="25" t="s">
        <v>62</v>
      </c>
      <c r="C23" s="6">
        <v>544000000</v>
      </c>
    </row>
    <row r="24" spans="1:3" ht="30" customHeight="1" x14ac:dyDescent="0.3">
      <c r="A24" s="28" t="s">
        <v>29</v>
      </c>
      <c r="B24" s="25" t="s">
        <v>35</v>
      </c>
      <c r="C24" s="6">
        <v>600000000</v>
      </c>
    </row>
    <row r="25" spans="1:3" ht="51.75" customHeight="1" x14ac:dyDescent="0.3">
      <c r="A25" s="28" t="s">
        <v>29</v>
      </c>
      <c r="B25" s="25" t="s">
        <v>63</v>
      </c>
      <c r="C25" s="6">
        <v>400000000</v>
      </c>
    </row>
    <row r="26" spans="1:3" ht="51.75" hidden="1" customHeight="1" x14ac:dyDescent="0.3">
      <c r="A26" s="28" t="s">
        <v>29</v>
      </c>
      <c r="B26" s="26" t="s">
        <v>64</v>
      </c>
      <c r="C26" s="6">
        <v>0</v>
      </c>
    </row>
    <row r="27" spans="1:3" ht="40.5" customHeight="1" x14ac:dyDescent="0.3">
      <c r="A27" s="28" t="s">
        <v>29</v>
      </c>
      <c r="B27" s="25" t="s">
        <v>40</v>
      </c>
      <c r="C27" s="6">
        <v>778696490</v>
      </c>
    </row>
    <row r="28" spans="1:3" ht="15.6" x14ac:dyDescent="0.3">
      <c r="A28" s="28"/>
      <c r="B28" s="25" t="s">
        <v>67</v>
      </c>
      <c r="C28" s="27">
        <f>SUM(C4:C27)</f>
        <v>129575000000</v>
      </c>
    </row>
    <row r="29" spans="1:3" s="36" customFormat="1" ht="24.6" customHeight="1" x14ac:dyDescent="0.3">
      <c r="A29" s="33"/>
      <c r="B29" s="34" t="s">
        <v>68</v>
      </c>
      <c r="C29" s="35">
        <f>+C2+C3+C28</f>
        <v>451675627826</v>
      </c>
    </row>
    <row r="31" spans="1:3" x14ac:dyDescent="0.3">
      <c r="C31" s="2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DIST REC 2025 MT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Dora Rivera Vargas</dc:creator>
  <cp:keywords/>
  <dc:description/>
  <cp:lastModifiedBy>Dora Rivera Vargas</cp:lastModifiedBy>
  <cp:revision/>
  <dcterms:created xsi:type="dcterms:W3CDTF">2024-07-23T23:08:09Z</dcterms:created>
  <dcterms:modified xsi:type="dcterms:W3CDTF">2024-11-26T22:29:49Z</dcterms:modified>
  <cp:category/>
  <cp:contentStatus/>
</cp:coreProperties>
</file>